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60" windowWidth="17020" windowHeight="10720" tabRatio="500"/>
  </bookViews>
  <sheets>
    <sheet name="Superestimacao da Inflacao" sheetId="1" r:id="rId1"/>
  </sheets>
  <definedNames>
    <definedName name="__123Graph_A" localSheetId="0" hidden="1">'Superestimacao da Inflacao'!$D$27:$AN$27</definedName>
    <definedName name="__123Graph_AGraph1" localSheetId="0" hidden="1">'Superestimacao da Inflacao'!$D$27:$AN$27</definedName>
    <definedName name="__123Graph_X" localSheetId="0" hidden="1">'Superestimacao da Inflacao'!$D$13:$BU$13</definedName>
    <definedName name="__123Graph_XGraph1" localSheetId="0" hidden="1">'Superestimacao da Inflacao'!$D$13:$BU$13</definedName>
    <definedName name="_xlnm.Print_Area" localSheetId="0">'Superestimacao da Inflacao'!$A$4:$M$31</definedName>
    <definedName name="Print_Area_MI">'Superestimacao da Inflacao'!$A$4:$M$31</definedName>
  </definedNames>
  <calcPr calcId="125725" iterate="1" iterateCount="1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29" i="1"/>
  <c r="AN29"/>
  <c r="AH29"/>
  <c r="AI29"/>
  <c r="AJ29"/>
  <c r="AK29"/>
  <c r="AL29"/>
  <c r="E16"/>
  <c r="E18"/>
  <c r="E20"/>
  <c r="E22"/>
  <c r="E24"/>
  <c r="E27"/>
  <c r="F14"/>
  <c r="F16"/>
  <c r="F18"/>
  <c r="F20"/>
  <c r="F22"/>
  <c r="F24"/>
  <c r="F27"/>
  <c r="G14"/>
  <c r="G16"/>
  <c r="G18"/>
  <c r="G20"/>
  <c r="G22"/>
  <c r="G24"/>
  <c r="G27"/>
  <c r="H14"/>
  <c r="H16"/>
  <c r="H18"/>
  <c r="H20"/>
  <c r="H22"/>
  <c r="H24"/>
  <c r="H27"/>
  <c r="I14"/>
  <c r="I16"/>
  <c r="I18"/>
  <c r="I20"/>
  <c r="I22"/>
  <c r="I24"/>
  <c r="I27"/>
  <c r="J14"/>
  <c r="J16"/>
  <c r="J18"/>
  <c r="J20"/>
  <c r="J22"/>
  <c r="J24"/>
  <c r="J27"/>
  <c r="K14"/>
  <c r="K16"/>
  <c r="K18"/>
  <c r="K20"/>
  <c r="K22"/>
  <c r="K24"/>
  <c r="K27"/>
  <c r="L14"/>
  <c r="L16"/>
  <c r="L18"/>
  <c r="L20"/>
  <c r="L22"/>
  <c r="L24"/>
  <c r="L27"/>
  <c r="M14"/>
  <c r="M16"/>
  <c r="D17"/>
  <c r="D18"/>
  <c r="D21"/>
  <c r="D22"/>
  <c r="D24"/>
  <c r="E21"/>
  <c r="E17"/>
  <c r="E15"/>
  <c r="F28"/>
  <c r="F17"/>
  <c r="F21"/>
  <c r="G28"/>
  <c r="G17"/>
  <c r="G21"/>
  <c r="H28"/>
  <c r="H17"/>
  <c r="H21"/>
  <c r="I28"/>
  <c r="I17"/>
  <c r="I21"/>
  <c r="J28"/>
  <c r="J17"/>
  <c r="J21"/>
  <c r="K28"/>
  <c r="K17"/>
  <c r="K21"/>
  <c r="L28"/>
  <c r="L17"/>
  <c r="L21"/>
  <c r="M28"/>
  <c r="M17"/>
  <c r="M18"/>
  <c r="M20"/>
  <c r="M21"/>
  <c r="M22"/>
  <c r="M24"/>
  <c r="M27"/>
  <c r="N14"/>
  <c r="N16"/>
  <c r="N28"/>
  <c r="N17"/>
  <c r="N18"/>
  <c r="N20"/>
  <c r="N21"/>
  <c r="N22"/>
  <c r="N24"/>
  <c r="N27"/>
  <c r="O14"/>
  <c r="O16"/>
  <c r="O28"/>
  <c r="O17"/>
  <c r="O18"/>
  <c r="O20"/>
  <c r="O21"/>
  <c r="O22"/>
  <c r="O24"/>
  <c r="O27"/>
  <c r="P14"/>
  <c r="P16"/>
  <c r="P28"/>
  <c r="E28"/>
  <c r="G29"/>
  <c r="H29"/>
  <c r="I29"/>
  <c r="J29"/>
  <c r="K29"/>
  <c r="L29"/>
  <c r="M29"/>
  <c r="N29"/>
  <c r="F29"/>
  <c r="E29"/>
  <c r="D16"/>
  <c r="D28"/>
  <c r="P17"/>
  <c r="P18"/>
  <c r="P21"/>
  <c r="P20"/>
  <c r="P22"/>
  <c r="P24"/>
  <c r="P27"/>
  <c r="Q14"/>
  <c r="Q17"/>
  <c r="Q16"/>
  <c r="Q18"/>
  <c r="Q21"/>
  <c r="Q20"/>
  <c r="Q22"/>
  <c r="Q24"/>
  <c r="Q27"/>
  <c r="R14"/>
  <c r="R17"/>
  <c r="R16"/>
  <c r="R18"/>
  <c r="R21"/>
  <c r="R20"/>
  <c r="R22"/>
  <c r="R24"/>
  <c r="R27"/>
  <c r="S14"/>
  <c r="S17"/>
  <c r="S16"/>
  <c r="S18"/>
  <c r="S21"/>
  <c r="S20"/>
  <c r="S22"/>
  <c r="S24"/>
  <c r="S27"/>
  <c r="T14"/>
  <c r="T17"/>
  <c r="T16"/>
  <c r="T18"/>
  <c r="T21"/>
  <c r="T20"/>
  <c r="T22"/>
  <c r="T24"/>
  <c r="T27"/>
  <c r="U14"/>
  <c r="U17"/>
  <c r="U16"/>
  <c r="U18"/>
  <c r="U21"/>
  <c r="U20"/>
  <c r="U22"/>
  <c r="U24"/>
  <c r="U27"/>
  <c r="V14"/>
  <c r="V17"/>
  <c r="V16"/>
  <c r="V18"/>
  <c r="V21"/>
  <c r="V20"/>
  <c r="V22"/>
  <c r="V24"/>
  <c r="V27"/>
  <c r="W14"/>
  <c r="W17"/>
  <c r="W16"/>
  <c r="W18"/>
  <c r="W21"/>
  <c r="W20"/>
  <c r="W22"/>
  <c r="W24"/>
  <c r="W27"/>
  <c r="X14"/>
  <c r="X17"/>
  <c r="X16"/>
  <c r="X18"/>
  <c r="X21"/>
  <c r="X20"/>
  <c r="X22"/>
  <c r="X24"/>
  <c r="X27"/>
  <c r="Y14"/>
  <c r="Y17"/>
  <c r="Y16"/>
  <c r="Y18"/>
  <c r="Y21"/>
  <c r="Y20"/>
  <c r="Y22"/>
  <c r="Y24"/>
  <c r="Y27"/>
  <c r="Z14"/>
  <c r="Z17"/>
  <c r="Z16"/>
  <c r="Z18"/>
  <c r="Z21"/>
  <c r="Z20"/>
  <c r="Z22"/>
  <c r="Z24"/>
  <c r="Z27"/>
  <c r="AA14"/>
  <c r="AA17"/>
  <c r="AA16"/>
  <c r="AA18"/>
  <c r="AA21"/>
  <c r="AA20"/>
  <c r="AA22"/>
  <c r="AA24"/>
  <c r="AA27"/>
  <c r="AB14"/>
  <c r="AB17"/>
  <c r="AB16"/>
  <c r="AB18"/>
  <c r="AB21"/>
  <c r="AB20"/>
  <c r="AB22"/>
  <c r="AB24"/>
  <c r="AB27"/>
  <c r="AC14"/>
  <c r="AC17"/>
  <c r="AC16"/>
  <c r="AC18"/>
  <c r="AC21"/>
  <c r="AC20"/>
  <c r="AC22"/>
  <c r="AC24"/>
  <c r="AC27"/>
  <c r="AD14"/>
  <c r="AD17"/>
  <c r="AD16"/>
  <c r="AD18"/>
  <c r="AD21"/>
  <c r="AD20"/>
  <c r="AD22"/>
  <c r="AD24"/>
  <c r="AD27"/>
  <c r="AE14"/>
  <c r="AE17"/>
  <c r="AE16"/>
  <c r="AE18"/>
  <c r="AE21"/>
  <c r="AE20"/>
  <c r="AE22"/>
  <c r="AE24"/>
  <c r="AE27"/>
  <c r="AF14"/>
  <c r="AF17"/>
  <c r="AF16"/>
  <c r="AF18"/>
  <c r="AF21"/>
  <c r="AF20"/>
  <c r="AF22"/>
  <c r="AF24"/>
  <c r="AF27"/>
  <c r="AG14"/>
  <c r="AG17"/>
  <c r="AG16"/>
  <c r="AG18"/>
  <c r="AG21"/>
  <c r="AG20"/>
  <c r="AG22"/>
  <c r="AG24"/>
  <c r="AG27"/>
  <c r="AH14"/>
  <c r="AH17"/>
  <c r="AH16"/>
  <c r="AH18"/>
  <c r="AH21"/>
  <c r="AH20"/>
  <c r="AH22"/>
  <c r="AH24"/>
  <c r="AH27"/>
  <c r="AI14"/>
  <c r="AI17"/>
  <c r="AI16"/>
  <c r="AI18"/>
  <c r="AI21"/>
  <c r="AI20"/>
  <c r="AI22"/>
  <c r="AI24"/>
  <c r="AI27"/>
  <c r="AJ14"/>
  <c r="AJ17"/>
  <c r="AJ16"/>
  <c r="AJ18"/>
  <c r="AJ21"/>
  <c r="AJ20"/>
  <c r="AJ22"/>
  <c r="AJ24"/>
  <c r="AJ27"/>
  <c r="AK14"/>
  <c r="AK17"/>
  <c r="AK16"/>
  <c r="AK18"/>
  <c r="AK21"/>
  <c r="AK20"/>
  <c r="AK22"/>
  <c r="AK24"/>
  <c r="AK27"/>
  <c r="AL14"/>
  <c r="AL17"/>
  <c r="AL16"/>
  <c r="AL18"/>
  <c r="AL21"/>
  <c r="AL20"/>
  <c r="AL22"/>
  <c r="AL24"/>
  <c r="AL27"/>
  <c r="AM14"/>
  <c r="AM17"/>
  <c r="AM16"/>
  <c r="AM18"/>
  <c r="AM21"/>
  <c r="AM20"/>
  <c r="AM22"/>
  <c r="AM24"/>
  <c r="AM27"/>
  <c r="AN14"/>
  <c r="AN16"/>
  <c r="AN17"/>
  <c r="AN18"/>
  <c r="AN20"/>
  <c r="AN21"/>
  <c r="AN22"/>
  <c r="AN24"/>
  <c r="D27"/>
  <c r="AN27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G31"/>
</calcChain>
</file>

<file path=xl/sharedStrings.xml><?xml version="1.0" encoding="utf-8"?>
<sst xmlns="http://schemas.openxmlformats.org/spreadsheetml/2006/main" count="205" uniqueCount="43">
  <si>
    <t>SUPERESTIMACAO DA INFLACAO BRASILEIRA</t>
  </si>
  <si>
    <t>simulacoes interessantes:</t>
  </si>
  <si>
    <t>Aumentar taxa de juros. Inflacao americana 0,2 nov e dezembro. Prazo de credito = 0 ou a vista.</t>
  </si>
  <si>
    <t>_________________________</t>
  </si>
  <si>
    <t>dias</t>
  </si>
  <si>
    <t>Juro Real         =</t>
  </si>
  <si>
    <t xml:space="preserve">  por cento</t>
  </si>
  <si>
    <t/>
  </si>
  <si>
    <t>Nov</t>
  </si>
  <si>
    <t>Dez</t>
  </si>
  <si>
    <t>Jan</t>
  </si>
  <si>
    <t>Fev</t>
  </si>
  <si>
    <t>Mar</t>
  </si>
  <si>
    <t>Abr</t>
  </si>
  <si>
    <t>Mai</t>
  </si>
  <si>
    <t xml:space="preserve">Jun </t>
  </si>
  <si>
    <t>Jul</t>
  </si>
  <si>
    <t>Ago</t>
  </si>
  <si>
    <t>Set</t>
  </si>
  <si>
    <t>Out</t>
  </si>
  <si>
    <t>Inflacao</t>
  </si>
  <si>
    <t>Inflacao Adicional</t>
  </si>
  <si>
    <t>Inflacao real</t>
  </si>
  <si>
    <t>Juro Real</t>
  </si>
  <si>
    <t>Juros Nominais</t>
  </si>
  <si>
    <t>Materia Prima Cz$</t>
  </si>
  <si>
    <t>Praz cred (dias)</t>
  </si>
  <si>
    <t>Desp. Financeiras</t>
  </si>
  <si>
    <t>Preco Final Cz$</t>
  </si>
  <si>
    <t>Inflacao Super-Estimada em 6 meses =</t>
  </si>
  <si>
    <t>PREVISAO DA INFLACAO</t>
  </si>
  <si>
    <t>inflacao mensal</t>
  </si>
  <si>
    <t>Inflacao Mal Calculada</t>
  </si>
  <si>
    <t>Inflacao Real Usada nos Cálculos</t>
  </si>
  <si>
    <t>Inflacao Superestimada</t>
  </si>
  <si>
    <t xml:space="preserve">Aumentar prazo de credito. Diminuir prazo, Aumentar Juro real, </t>
  </si>
  <si>
    <t>Colocar Prazo 0 , igual a trazer preços a prazo a valor presente.</t>
  </si>
  <si>
    <t>Choque Inflacionário=</t>
  </si>
  <si>
    <t xml:space="preserve"> </t>
  </si>
  <si>
    <t xml:space="preserve">  por cento , devido ao câmbio, um aumento dos impostos, salário mínimo politicamente determinada, etc</t>
  </si>
  <si>
    <t>Fatores condicionantes da inflação brasileira aqui simuladas:</t>
  </si>
  <si>
    <t>Prazo de Crédito  =</t>
  </si>
  <si>
    <t>Fonte: Superestimação da Inflação . Stephen C. Kanitz  USP.</t>
  </si>
</sst>
</file>

<file path=xl/styles.xml><?xml version="1.0" encoding="utf-8"?>
<styleSheet xmlns="http://schemas.openxmlformats.org/spreadsheetml/2006/main">
  <numFmts count="2">
    <numFmt numFmtId="164" formatCode="0_)"/>
    <numFmt numFmtId="165" formatCode="0.0_)"/>
  </numFmts>
  <fonts count="2">
    <font>
      <sz val="10"/>
      <name val="Courier"/>
    </font>
    <font>
      <sz val="10"/>
      <color indexed="12"/>
      <name val="Courie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164" fontId="0" fillId="0" borderId="0"/>
  </cellStyleXfs>
  <cellXfs count="12">
    <xf numFmtId="164" fontId="0" fillId="0" borderId="0" xfId="0"/>
    <xf numFmtId="164" fontId="1" fillId="0" borderId="0" xfId="0" applyFont="1" applyAlignment="1" applyProtection="1">
      <alignment horizontal="left"/>
      <protection locked="0"/>
    </xf>
    <xf numFmtId="164" fontId="0" fillId="0" borderId="0" xfId="0" applyAlignment="1" applyProtection="1">
      <alignment horizontal="left"/>
    </xf>
    <xf numFmtId="164" fontId="1" fillId="0" borderId="0" xfId="0" applyFont="1" applyProtection="1">
      <protection locked="0"/>
    </xf>
    <xf numFmtId="164" fontId="1" fillId="0" borderId="0" xfId="0" applyFont="1" applyAlignment="1" applyProtection="1">
      <alignment horizontal="right"/>
      <protection locked="0"/>
    </xf>
    <xf numFmtId="165" fontId="1" fillId="0" borderId="0" xfId="0" applyNumberFormat="1" applyFont="1" applyProtection="1">
      <protection locked="0"/>
    </xf>
    <xf numFmtId="164" fontId="0" fillId="0" borderId="0" xfId="0" applyProtection="1"/>
    <xf numFmtId="164" fontId="0" fillId="0" borderId="0" xfId="0" applyAlignment="1" applyProtection="1">
      <alignment horizontal="right"/>
    </xf>
    <xf numFmtId="165" fontId="0" fillId="0" borderId="0" xfId="0" applyNumberFormat="1" applyProtection="1"/>
    <xf numFmtId="164" fontId="0" fillId="0" borderId="0" xfId="0" applyNumberFormat="1" applyProtection="1"/>
    <xf numFmtId="165" fontId="1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BU39"/>
  <sheetViews>
    <sheetView showGridLines="0" tabSelected="1" topLeftCell="Y6" workbookViewId="0">
      <selection activeCell="AF29" sqref="AF29"/>
    </sheetView>
  </sheetViews>
  <sheetFormatPr defaultColWidth="10.33203125" defaultRowHeight="12.5"/>
  <cols>
    <col min="28" max="30" width="13.4140625" customWidth="1"/>
    <col min="31" max="39" width="15.9140625" customWidth="1"/>
    <col min="40" max="40" width="18.58203125" customWidth="1"/>
  </cols>
  <sheetData>
    <row r="2" spans="1:73">
      <c r="E2" s="1" t="s">
        <v>0</v>
      </c>
    </row>
    <row r="3" spans="1:73">
      <c r="K3" s="1" t="s">
        <v>1</v>
      </c>
      <c r="AB3" s="1" t="s">
        <v>2</v>
      </c>
    </row>
    <row r="4" spans="1:73">
      <c r="A4" s="2" t="s">
        <v>3</v>
      </c>
      <c r="B4" s="2" t="s">
        <v>3</v>
      </c>
      <c r="C4" s="2" t="s">
        <v>3</v>
      </c>
      <c r="D4" s="2" t="s">
        <v>3</v>
      </c>
      <c r="E4" s="2" t="s">
        <v>3</v>
      </c>
      <c r="F4" s="2" t="s">
        <v>3</v>
      </c>
      <c r="G4" s="2" t="s">
        <v>3</v>
      </c>
      <c r="H4" s="2" t="s">
        <v>3</v>
      </c>
      <c r="I4" s="2" t="s">
        <v>3</v>
      </c>
      <c r="J4" s="2" t="s">
        <v>3</v>
      </c>
      <c r="K4" s="2" t="s">
        <v>3</v>
      </c>
      <c r="L4" s="2" t="s">
        <v>3</v>
      </c>
      <c r="M4" s="2" t="s">
        <v>3</v>
      </c>
      <c r="N4" s="2" t="s">
        <v>3</v>
      </c>
      <c r="O4" s="2" t="s">
        <v>3</v>
      </c>
      <c r="P4" s="2" t="s">
        <v>3</v>
      </c>
      <c r="Q4" s="2" t="s">
        <v>3</v>
      </c>
      <c r="R4" s="2" t="s">
        <v>3</v>
      </c>
      <c r="S4" s="2" t="s">
        <v>3</v>
      </c>
      <c r="T4" s="2" t="s">
        <v>3</v>
      </c>
      <c r="U4" s="2" t="s">
        <v>3</v>
      </c>
    </row>
    <row r="5" spans="1:73">
      <c r="K5" s="1" t="s">
        <v>35</v>
      </c>
    </row>
    <row r="6" spans="1:73">
      <c r="B6" s="1" t="s">
        <v>40</v>
      </c>
      <c r="K6" t="s">
        <v>36</v>
      </c>
    </row>
    <row r="7" spans="1:73">
      <c r="C7" s="1" t="s">
        <v>41</v>
      </c>
      <c r="G7" s="3">
        <v>30</v>
      </c>
      <c r="H7" s="4" t="s">
        <v>4</v>
      </c>
    </row>
    <row r="8" spans="1:73">
      <c r="C8" s="1" t="s">
        <v>5</v>
      </c>
      <c r="G8" s="5">
        <v>2</v>
      </c>
      <c r="H8" s="1" t="s">
        <v>6</v>
      </c>
    </row>
    <row r="9" spans="1:73">
      <c r="C9" s="1" t="s">
        <v>37</v>
      </c>
      <c r="G9" s="5">
        <v>3</v>
      </c>
      <c r="H9" s="1" t="s">
        <v>39</v>
      </c>
    </row>
    <row r="10" spans="1:73">
      <c r="C10" s="1" t="s">
        <v>38</v>
      </c>
      <c r="G10" s="5"/>
      <c r="H10" s="1"/>
    </row>
    <row r="11" spans="1:73">
      <c r="A11" s="2" t="s">
        <v>3</v>
      </c>
      <c r="B11" s="2" t="s">
        <v>3</v>
      </c>
      <c r="C11" s="2" t="s">
        <v>3</v>
      </c>
      <c r="D11" s="2" t="s">
        <v>3</v>
      </c>
      <c r="E11" s="2" t="s">
        <v>3</v>
      </c>
      <c r="F11" s="2" t="s">
        <v>3</v>
      </c>
      <c r="G11" s="2" t="s">
        <v>3</v>
      </c>
      <c r="H11" s="2" t="s">
        <v>3</v>
      </c>
      <c r="I11" s="2" t="s">
        <v>3</v>
      </c>
      <c r="J11" s="2" t="s">
        <v>3</v>
      </c>
      <c r="K11" s="2" t="s">
        <v>3</v>
      </c>
      <c r="L11" s="2" t="s">
        <v>3</v>
      </c>
      <c r="M11" s="2" t="s">
        <v>3</v>
      </c>
      <c r="N11" s="2" t="s">
        <v>3</v>
      </c>
      <c r="O11" s="2" t="s">
        <v>3</v>
      </c>
      <c r="P11" s="2" t="s">
        <v>3</v>
      </c>
      <c r="Q11" s="2" t="s">
        <v>3</v>
      </c>
      <c r="R11" s="2" t="s">
        <v>3</v>
      </c>
      <c r="S11" s="2" t="s">
        <v>3</v>
      </c>
      <c r="T11" s="2" t="s">
        <v>3</v>
      </c>
      <c r="U11" s="2" t="s">
        <v>3</v>
      </c>
    </row>
    <row r="12" spans="1:73">
      <c r="D12" s="6">
        <v>1986</v>
      </c>
      <c r="F12" s="6">
        <v>1987</v>
      </c>
    </row>
    <row r="13" spans="1:73">
      <c r="C13" s="2" t="s">
        <v>7</v>
      </c>
      <c r="D13" s="7" t="s">
        <v>8</v>
      </c>
      <c r="E13" s="7" t="s">
        <v>9</v>
      </c>
      <c r="F13" s="7" t="s">
        <v>10</v>
      </c>
      <c r="G13" s="7" t="s">
        <v>11</v>
      </c>
      <c r="H13" s="7" t="s">
        <v>12</v>
      </c>
      <c r="I13" s="7" t="s">
        <v>13</v>
      </c>
      <c r="J13" s="7" t="s">
        <v>14</v>
      </c>
      <c r="K13" s="7" t="s">
        <v>15</v>
      </c>
      <c r="L13" s="7" t="s">
        <v>16</v>
      </c>
      <c r="M13" s="7" t="s">
        <v>17</v>
      </c>
      <c r="N13" s="7" t="s">
        <v>18</v>
      </c>
      <c r="O13" s="4" t="s">
        <v>19</v>
      </c>
      <c r="P13" s="7" t="s">
        <v>8</v>
      </c>
      <c r="Q13" s="7" t="s">
        <v>9</v>
      </c>
      <c r="R13" s="7" t="s">
        <v>10</v>
      </c>
      <c r="S13" s="7" t="s">
        <v>11</v>
      </c>
      <c r="T13" s="7" t="s">
        <v>12</v>
      </c>
      <c r="U13" s="7" t="s">
        <v>13</v>
      </c>
      <c r="V13" s="7" t="s">
        <v>14</v>
      </c>
      <c r="W13" s="7" t="s">
        <v>15</v>
      </c>
      <c r="X13" s="7" t="s">
        <v>16</v>
      </c>
      <c r="Y13" s="7" t="s">
        <v>17</v>
      </c>
      <c r="Z13" s="7" t="s">
        <v>18</v>
      </c>
      <c r="AA13" s="7" t="s">
        <v>8</v>
      </c>
      <c r="AB13" s="7" t="s">
        <v>9</v>
      </c>
      <c r="AC13" s="7" t="s">
        <v>10</v>
      </c>
      <c r="AD13" s="7" t="s">
        <v>11</v>
      </c>
      <c r="AE13" s="7" t="s">
        <v>12</v>
      </c>
      <c r="AF13" s="7" t="s">
        <v>13</v>
      </c>
      <c r="AG13" s="7" t="s">
        <v>14</v>
      </c>
      <c r="AH13" s="7" t="s">
        <v>15</v>
      </c>
      <c r="AI13" s="7" t="s">
        <v>16</v>
      </c>
      <c r="AJ13" s="7" t="s">
        <v>17</v>
      </c>
      <c r="AK13" s="7" t="s">
        <v>18</v>
      </c>
      <c r="AL13" s="4" t="s">
        <v>19</v>
      </c>
      <c r="AM13" s="7" t="s">
        <v>8</v>
      </c>
      <c r="AN13" s="7" t="s">
        <v>9</v>
      </c>
      <c r="BU13" s="4" t="s">
        <v>19</v>
      </c>
    </row>
    <row r="14" spans="1:73">
      <c r="A14" s="2" t="s">
        <v>20</v>
      </c>
      <c r="D14" s="8">
        <v>1</v>
      </c>
      <c r="E14" s="8">
        <v>1</v>
      </c>
      <c r="F14" s="8">
        <f t="shared" ref="F14:AN14" si="0">E27</f>
        <v>7.3017342339681903</v>
      </c>
      <c r="G14" s="8">
        <f t="shared" si="0"/>
        <v>10.708290092472481</v>
      </c>
      <c r="H14" s="8">
        <f t="shared" si="0"/>
        <v>14.222995394226288</v>
      </c>
      <c r="I14" s="8">
        <f t="shared" si="0"/>
        <v>17.849283607683077</v>
      </c>
      <c r="J14" s="8">
        <f t="shared" si="0"/>
        <v>21.590697205145688</v>
      </c>
      <c r="K14" s="8">
        <f t="shared" si="0"/>
        <v>25.450891123359995</v>
      </c>
      <c r="L14" s="8">
        <f t="shared" si="0"/>
        <v>29.433636333973539</v>
      </c>
      <c r="M14" s="8">
        <f t="shared" si="0"/>
        <v>33.542823527347281</v>
      </c>
      <c r="N14" s="8">
        <f t="shared" si="0"/>
        <v>37.78246691331853</v>
      </c>
      <c r="O14" s="9">
        <f t="shared" si="0"/>
        <v>42.156708142628986</v>
      </c>
      <c r="P14" s="9">
        <f t="shared" si="0"/>
        <v>46.669820352847609</v>
      </c>
      <c r="Q14" s="9">
        <f t="shared" si="0"/>
        <v>51.326212342741456</v>
      </c>
      <c r="R14" s="9">
        <f t="shared" si="0"/>
        <v>56.130432879171877</v>
      </c>
      <c r="S14" s="9">
        <f t="shared" si="0"/>
        <v>61.087175140724071</v>
      </c>
      <c r="T14" s="9">
        <f t="shared" si="0"/>
        <v>66.201281302410138</v>
      </c>
      <c r="U14" s="9">
        <f t="shared" si="0"/>
        <v>71.477747265924904</v>
      </c>
      <c r="V14" s="9">
        <f t="shared" si="0"/>
        <v>76.921727540075324</v>
      </c>
      <c r="W14" s="9">
        <f t="shared" si="0"/>
        <v>82.538540276150798</v>
      </c>
      <c r="X14" s="9">
        <f t="shared" si="0"/>
        <v>88.333672463154045</v>
      </c>
      <c r="Y14" s="9">
        <f t="shared" si="0"/>
        <v>94.312785287966904</v>
      </c>
      <c r="Z14" s="9">
        <f t="shared" si="0"/>
        <v>100.4817196656879</v>
      </c>
      <c r="AA14" s="9">
        <f t="shared" si="0"/>
        <v>106.84650194554374</v>
      </c>
      <c r="AB14" s="9">
        <f t="shared" si="0"/>
        <v>113.41334979794908</v>
      </c>
      <c r="AC14" s="9">
        <f t="shared" si="0"/>
        <v>120.18867828846552</v>
      </c>
      <c r="AD14" s="9">
        <f t="shared" si="0"/>
        <v>127.17910614459262</v>
      </c>
      <c r="AE14" s="9">
        <f t="shared" si="0"/>
        <v>134.39146222151447</v>
      </c>
      <c r="AF14" s="9">
        <f t="shared" si="0"/>
        <v>141.83279217311667</v>
      </c>
      <c r="AG14" s="9">
        <f t="shared" si="0"/>
        <v>149.51036533479052</v>
      </c>
      <c r="AH14" s="9">
        <f t="shared" si="0"/>
        <v>157.43168182474989</v>
      </c>
      <c r="AI14" s="9">
        <f t="shared" si="0"/>
        <v>165.60447987079573</v>
      </c>
      <c r="AJ14" s="9">
        <f t="shared" si="0"/>
        <v>174.03674336968703</v>
      </c>
      <c r="AK14" s="9">
        <f t="shared" si="0"/>
        <v>182.73670968650282</v>
      </c>
      <c r="AL14" s="9">
        <f t="shared" si="0"/>
        <v>191.71287770161274</v>
      </c>
      <c r="AM14" s="9">
        <f t="shared" si="0"/>
        <v>200.97401611312017</v>
      </c>
      <c r="AN14" s="9">
        <f t="shared" si="0"/>
        <v>210.52917200288522</v>
      </c>
    </row>
    <row r="15" spans="1:73">
      <c r="A15" s="10" t="s">
        <v>21</v>
      </c>
      <c r="D15" s="5">
        <v>0</v>
      </c>
      <c r="E15" s="5">
        <f>+G9</f>
        <v>3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</row>
    <row r="16" spans="1:73">
      <c r="A16" s="10" t="s">
        <v>22</v>
      </c>
      <c r="D16" s="5">
        <f t="shared" ref="D16:AN16" si="1">+D14+D15</f>
        <v>1</v>
      </c>
      <c r="E16" s="5">
        <f t="shared" si="1"/>
        <v>4</v>
      </c>
      <c r="F16" s="5">
        <f t="shared" si="1"/>
        <v>7.3017342339681903</v>
      </c>
      <c r="G16" s="5">
        <f t="shared" si="1"/>
        <v>10.708290092472481</v>
      </c>
      <c r="H16" s="5">
        <f t="shared" si="1"/>
        <v>14.222995394226288</v>
      </c>
      <c r="I16" s="5">
        <f t="shared" si="1"/>
        <v>17.849283607683077</v>
      </c>
      <c r="J16" s="5">
        <f t="shared" si="1"/>
        <v>21.590697205145688</v>
      </c>
      <c r="K16" s="5">
        <f t="shared" si="1"/>
        <v>25.450891123359995</v>
      </c>
      <c r="L16" s="5">
        <f t="shared" si="1"/>
        <v>29.433636333973539</v>
      </c>
      <c r="M16" s="5">
        <f t="shared" si="1"/>
        <v>33.542823527347281</v>
      </c>
      <c r="N16" s="5">
        <f t="shared" si="1"/>
        <v>37.78246691331853</v>
      </c>
      <c r="O16" s="5">
        <f t="shared" si="1"/>
        <v>42.156708142628986</v>
      </c>
      <c r="P16" s="5">
        <f t="shared" si="1"/>
        <v>46.669820352847609</v>
      </c>
      <c r="Q16" s="5">
        <f t="shared" si="1"/>
        <v>51.326212342741456</v>
      </c>
      <c r="R16" s="5">
        <f t="shared" si="1"/>
        <v>56.130432879171877</v>
      </c>
      <c r="S16" s="5">
        <f t="shared" si="1"/>
        <v>61.087175140724071</v>
      </c>
      <c r="T16" s="5">
        <f t="shared" si="1"/>
        <v>66.201281302410138</v>
      </c>
      <c r="U16" s="5">
        <f t="shared" si="1"/>
        <v>71.477747265924904</v>
      </c>
      <c r="V16" s="5">
        <f t="shared" si="1"/>
        <v>76.921727540075324</v>
      </c>
      <c r="W16" s="5">
        <f t="shared" si="1"/>
        <v>82.538540276150798</v>
      </c>
      <c r="X16" s="5">
        <f t="shared" si="1"/>
        <v>88.333672463154045</v>
      </c>
      <c r="Y16" s="5">
        <f t="shared" si="1"/>
        <v>94.312785287966904</v>
      </c>
      <c r="Z16" s="5">
        <f t="shared" si="1"/>
        <v>100.4817196656879</v>
      </c>
      <c r="AA16" s="5">
        <f t="shared" si="1"/>
        <v>106.84650194554374</v>
      </c>
      <c r="AB16" s="5">
        <f t="shared" si="1"/>
        <v>113.41334979794908</v>
      </c>
      <c r="AC16" s="5">
        <f t="shared" si="1"/>
        <v>120.18867828846552</v>
      </c>
      <c r="AD16" s="5">
        <f t="shared" si="1"/>
        <v>127.17910614459262</v>
      </c>
      <c r="AE16" s="5">
        <f t="shared" si="1"/>
        <v>134.39146222151447</v>
      </c>
      <c r="AF16" s="5">
        <f t="shared" si="1"/>
        <v>141.83279217311667</v>
      </c>
      <c r="AG16" s="5">
        <f t="shared" si="1"/>
        <v>149.51036533479052</v>
      </c>
      <c r="AH16" s="5">
        <f t="shared" si="1"/>
        <v>157.43168182474989</v>
      </c>
      <c r="AI16" s="5">
        <f t="shared" si="1"/>
        <v>165.60447987079573</v>
      </c>
      <c r="AJ16" s="5">
        <f t="shared" si="1"/>
        <v>174.03674336968703</v>
      </c>
      <c r="AK16" s="5">
        <f t="shared" si="1"/>
        <v>182.73670968650282</v>
      </c>
      <c r="AL16" s="5">
        <f t="shared" si="1"/>
        <v>191.71287770161274</v>
      </c>
      <c r="AM16" s="5">
        <f t="shared" si="1"/>
        <v>200.97401611312017</v>
      </c>
      <c r="AN16" s="5">
        <f t="shared" si="1"/>
        <v>210.52917200288522</v>
      </c>
    </row>
    <row r="17" spans="1:40">
      <c r="A17" s="2" t="s">
        <v>23</v>
      </c>
      <c r="D17" s="8">
        <f>G8</f>
        <v>2</v>
      </c>
      <c r="E17" s="8">
        <f>+G8</f>
        <v>2</v>
      </c>
      <c r="F17" s="8">
        <f t="shared" ref="F17:AN17" si="2">E17</f>
        <v>2</v>
      </c>
      <c r="G17" s="8">
        <f t="shared" si="2"/>
        <v>2</v>
      </c>
      <c r="H17" s="8">
        <f t="shared" si="2"/>
        <v>2</v>
      </c>
      <c r="I17" s="8">
        <f t="shared" si="2"/>
        <v>2</v>
      </c>
      <c r="J17" s="8">
        <f t="shared" si="2"/>
        <v>2</v>
      </c>
      <c r="K17" s="8">
        <f t="shared" si="2"/>
        <v>2</v>
      </c>
      <c r="L17" s="8">
        <f t="shared" si="2"/>
        <v>2</v>
      </c>
      <c r="M17" s="8">
        <f t="shared" si="2"/>
        <v>2</v>
      </c>
      <c r="N17" s="8">
        <f t="shared" si="2"/>
        <v>2</v>
      </c>
      <c r="O17" s="8">
        <f t="shared" si="2"/>
        <v>2</v>
      </c>
      <c r="P17" s="8">
        <f t="shared" si="2"/>
        <v>2</v>
      </c>
      <c r="Q17" s="8">
        <f t="shared" si="2"/>
        <v>2</v>
      </c>
      <c r="R17" s="8">
        <f t="shared" si="2"/>
        <v>2</v>
      </c>
      <c r="S17" s="8">
        <f t="shared" si="2"/>
        <v>2</v>
      </c>
      <c r="T17" s="8">
        <f t="shared" si="2"/>
        <v>2</v>
      </c>
      <c r="U17" s="8">
        <f t="shared" si="2"/>
        <v>2</v>
      </c>
      <c r="V17" s="8">
        <f t="shared" si="2"/>
        <v>2</v>
      </c>
      <c r="W17" s="8">
        <f t="shared" si="2"/>
        <v>2</v>
      </c>
      <c r="X17" s="8">
        <f t="shared" si="2"/>
        <v>2</v>
      </c>
      <c r="Y17" s="8">
        <f t="shared" si="2"/>
        <v>2</v>
      </c>
      <c r="Z17" s="8">
        <f t="shared" si="2"/>
        <v>2</v>
      </c>
      <c r="AA17" s="8">
        <f t="shared" si="2"/>
        <v>2</v>
      </c>
      <c r="AB17" s="8">
        <f t="shared" si="2"/>
        <v>2</v>
      </c>
      <c r="AC17" s="8">
        <f t="shared" si="2"/>
        <v>2</v>
      </c>
      <c r="AD17" s="8">
        <f t="shared" si="2"/>
        <v>2</v>
      </c>
      <c r="AE17" s="8">
        <f t="shared" si="2"/>
        <v>2</v>
      </c>
      <c r="AF17" s="8">
        <f t="shared" si="2"/>
        <v>2</v>
      </c>
      <c r="AG17" s="8">
        <f t="shared" si="2"/>
        <v>2</v>
      </c>
      <c r="AH17" s="8">
        <f t="shared" si="2"/>
        <v>2</v>
      </c>
      <c r="AI17" s="8">
        <f t="shared" si="2"/>
        <v>2</v>
      </c>
      <c r="AJ17" s="8">
        <f t="shared" si="2"/>
        <v>2</v>
      </c>
      <c r="AK17" s="8">
        <f t="shared" si="2"/>
        <v>2</v>
      </c>
      <c r="AL17" s="8">
        <f t="shared" si="2"/>
        <v>2</v>
      </c>
      <c r="AM17" s="8">
        <f t="shared" si="2"/>
        <v>2</v>
      </c>
      <c r="AN17" s="8">
        <f t="shared" si="2"/>
        <v>2</v>
      </c>
    </row>
    <row r="18" spans="1:40">
      <c r="A18" s="2" t="s">
        <v>24</v>
      </c>
      <c r="D18" s="8">
        <f>100*(1+(D17/100))*(1+(D14/100))-100</f>
        <v>3.019999999999996</v>
      </c>
      <c r="E18" s="8">
        <f t="shared" ref="E18:AN18" si="3">100*(1+(E17/100))*(1+(E16/100))-100</f>
        <v>6.0799999999999983</v>
      </c>
      <c r="F18" s="8">
        <f t="shared" si="3"/>
        <v>9.4477689186475402</v>
      </c>
      <c r="G18" s="8">
        <f t="shared" si="3"/>
        <v>12.922455894321928</v>
      </c>
      <c r="H18" s="8">
        <f t="shared" si="3"/>
        <v>16.507455302110813</v>
      </c>
      <c r="I18" s="8">
        <f t="shared" si="3"/>
        <v>20.206269279836732</v>
      </c>
      <c r="J18" s="8">
        <f t="shared" si="3"/>
        <v>24.022511149248601</v>
      </c>
      <c r="K18" s="8">
        <f t="shared" si="3"/>
        <v>27.959908945827181</v>
      </c>
      <c r="L18" s="8">
        <f t="shared" si="3"/>
        <v>32.022309060653015</v>
      </c>
      <c r="M18" s="8">
        <f t="shared" si="3"/>
        <v>36.213679997894218</v>
      </c>
      <c r="N18" s="8">
        <f t="shared" si="3"/>
        <v>40.538116251584881</v>
      </c>
      <c r="O18" s="8">
        <f t="shared" si="3"/>
        <v>44.999842305481565</v>
      </c>
      <c r="P18" s="8">
        <f t="shared" si="3"/>
        <v>49.603216759904569</v>
      </c>
      <c r="Q18" s="8">
        <f t="shared" si="3"/>
        <v>54.352736589596304</v>
      </c>
      <c r="R18" s="8">
        <f t="shared" si="3"/>
        <v>59.253041536755319</v>
      </c>
      <c r="S18" s="8">
        <f t="shared" si="3"/>
        <v>64.308918643538561</v>
      </c>
      <c r="T18" s="8">
        <f t="shared" si="3"/>
        <v>69.525306928458349</v>
      </c>
      <c r="U18" s="8">
        <f t="shared" si="3"/>
        <v>74.907302211243405</v>
      </c>
      <c r="V18" s="8">
        <f t="shared" si="3"/>
        <v>80.460162090876821</v>
      </c>
      <c r="W18" s="8">
        <f t="shared" si="3"/>
        <v>86.189311081673821</v>
      </c>
      <c r="X18" s="8">
        <f t="shared" si="3"/>
        <v>92.10034591241714</v>
      </c>
      <c r="Y18" s="8">
        <f t="shared" si="3"/>
        <v>98.199040993726243</v>
      </c>
      <c r="Z18" s="8">
        <f t="shared" si="3"/>
        <v>104.49135405900168</v>
      </c>
      <c r="AA18" s="8">
        <f t="shared" si="3"/>
        <v>110.98343198445457</v>
      </c>
      <c r="AB18" s="8">
        <f t="shared" si="3"/>
        <v>117.68161679390806</v>
      </c>
      <c r="AC18" s="8">
        <f t="shared" si="3"/>
        <v>124.59245185423484</v>
      </c>
      <c r="AD18" s="8">
        <f t="shared" si="3"/>
        <v>131.72268826748444</v>
      </c>
      <c r="AE18" s="8">
        <f t="shared" si="3"/>
        <v>139.07929146594478</v>
      </c>
      <c r="AF18" s="8">
        <f t="shared" si="3"/>
        <v>146.669448016579</v>
      </c>
      <c r="AG18" s="8">
        <f t="shared" si="3"/>
        <v>154.50057264148631</v>
      </c>
      <c r="AH18" s="8">
        <f t="shared" si="3"/>
        <v>162.58031546124488</v>
      </c>
      <c r="AI18" s="8">
        <f t="shared" si="3"/>
        <v>170.91656946821161</v>
      </c>
      <c r="AJ18" s="8">
        <f t="shared" si="3"/>
        <v>179.51747823708081</v>
      </c>
      <c r="AK18" s="8">
        <f t="shared" si="3"/>
        <v>188.39144388023288</v>
      </c>
      <c r="AL18" s="8">
        <f t="shared" si="3"/>
        <v>197.547135255645</v>
      </c>
      <c r="AM18" s="8">
        <f t="shared" si="3"/>
        <v>206.99349643538255</v>
      </c>
      <c r="AN18" s="8">
        <f t="shared" si="3"/>
        <v>216.73975544294296</v>
      </c>
    </row>
    <row r="19" spans="1:40">
      <c r="D19" s="11" t="s">
        <v>7</v>
      </c>
      <c r="E19" s="11" t="s">
        <v>7</v>
      </c>
      <c r="F19" s="11" t="s">
        <v>7</v>
      </c>
      <c r="G19" s="11" t="s">
        <v>7</v>
      </c>
      <c r="H19" s="11" t="s">
        <v>7</v>
      </c>
      <c r="I19" s="11" t="s">
        <v>7</v>
      </c>
      <c r="J19" s="11" t="s">
        <v>7</v>
      </c>
      <c r="K19" s="11" t="s">
        <v>7</v>
      </c>
      <c r="L19" s="11" t="s">
        <v>7</v>
      </c>
      <c r="M19" s="11" t="s">
        <v>7</v>
      </c>
      <c r="N19" s="11" t="s">
        <v>7</v>
      </c>
      <c r="O19" s="11" t="s">
        <v>7</v>
      </c>
      <c r="P19" s="11" t="s">
        <v>7</v>
      </c>
      <c r="Q19" s="11" t="s">
        <v>7</v>
      </c>
      <c r="R19" s="11" t="s">
        <v>7</v>
      </c>
      <c r="S19" s="11" t="s">
        <v>7</v>
      </c>
      <c r="T19" s="11" t="s">
        <v>7</v>
      </c>
      <c r="U19" s="11" t="s">
        <v>7</v>
      </c>
      <c r="V19" s="11" t="s">
        <v>7</v>
      </c>
      <c r="W19" s="11" t="s">
        <v>7</v>
      </c>
      <c r="X19" s="11" t="s">
        <v>7</v>
      </c>
      <c r="Y19" s="11" t="s">
        <v>7</v>
      </c>
      <c r="Z19" s="11" t="s">
        <v>7</v>
      </c>
      <c r="AA19" s="11" t="s">
        <v>7</v>
      </c>
      <c r="AB19" s="11" t="s">
        <v>7</v>
      </c>
      <c r="AC19" s="11" t="s">
        <v>7</v>
      </c>
      <c r="AD19" s="11" t="s">
        <v>7</v>
      </c>
      <c r="AE19" s="11" t="s">
        <v>7</v>
      </c>
      <c r="AF19" s="11" t="s">
        <v>7</v>
      </c>
      <c r="AG19" s="11" t="s">
        <v>7</v>
      </c>
      <c r="AH19" s="11" t="s">
        <v>7</v>
      </c>
      <c r="AI19" s="11" t="s">
        <v>7</v>
      </c>
      <c r="AJ19" s="11" t="s">
        <v>7</v>
      </c>
      <c r="AK19" s="11" t="s">
        <v>7</v>
      </c>
      <c r="AL19" s="11" t="s">
        <v>7</v>
      </c>
      <c r="AM19" s="11" t="s">
        <v>7</v>
      </c>
      <c r="AN19" s="11" t="s">
        <v>7</v>
      </c>
    </row>
    <row r="20" spans="1:40">
      <c r="A20" s="2" t="s">
        <v>25</v>
      </c>
      <c r="D20" s="8">
        <v>100</v>
      </c>
      <c r="E20" s="8">
        <f t="shared" ref="E20:AN20" si="4">D20*(1+(E16/100))</f>
        <v>104</v>
      </c>
      <c r="F20" s="8">
        <f t="shared" si="4"/>
        <v>111.5938036033269</v>
      </c>
      <c r="G20" s="8">
        <f t="shared" si="4"/>
        <v>123.54359181839514</v>
      </c>
      <c r="H20" s="8">
        <f t="shared" si="4"/>
        <v>141.11519119258722</v>
      </c>
      <c r="I20" s="8">
        <f t="shared" si="4"/>
        <v>166.30324188207632</v>
      </c>
      <c r="J20" s="8">
        <f t="shared" si="4"/>
        <v>202.20927127917645</v>
      </c>
      <c r="K20" s="8">
        <f t="shared" si="4"/>
        <v>253.67333275377928</v>
      </c>
      <c r="L20" s="8">
        <f t="shared" si="4"/>
        <v>328.33861899279725</v>
      </c>
      <c r="M20" s="8">
        <f t="shared" si="4"/>
        <v>438.47266253368036</v>
      </c>
      <c r="N20" s="8">
        <f t="shared" si="4"/>
        <v>604.13845117941491</v>
      </c>
      <c r="O20" s="8">
        <f t="shared" si="4"/>
        <v>858.8233348205199</v>
      </c>
      <c r="P20" s="8">
        <f t="shared" si="4"/>
        <v>1259.6346423295915</v>
      </c>
      <c r="Q20" s="8">
        <f t="shared" si="4"/>
        <v>1906.1573935944095</v>
      </c>
      <c r="R20" s="8">
        <f t="shared" si="4"/>
        <v>2976.0917899772917</v>
      </c>
      <c r="S20" s="8">
        <f t="shared" si="4"/>
        <v>4794.10219406943</v>
      </c>
      <c r="T20" s="8">
        <f t="shared" si="4"/>
        <v>7967.8592734903496</v>
      </c>
      <c r="U20" s="8">
        <f t="shared" si="4"/>
        <v>13663.105587500342</v>
      </c>
      <c r="V20" s="8">
        <f t="shared" si="4"/>
        <v>24173.002441030163</v>
      </c>
      <c r="W20" s="8">
        <f t="shared" si="4"/>
        <v>44125.045796774757</v>
      </c>
      <c r="X20" s="8">
        <f t="shared" si="4"/>
        <v>83102.319225114494</v>
      </c>
      <c r="Y20" s="8">
        <f t="shared" si="4"/>
        <v>161478.43112521758</v>
      </c>
      <c r="Z20" s="8">
        <f t="shared" si="4"/>
        <v>323734.73560900969</v>
      </c>
      <c r="AA20" s="8">
        <f t="shared" si="4"/>
        <v>669633.97618989099</v>
      </c>
      <c r="AB20" s="8">
        <f t="shared" si="4"/>
        <v>1429088.2999720471</v>
      </c>
      <c r="AC20" s="8">
        <f t="shared" si="4"/>
        <v>3146690.6392835518</v>
      </c>
      <c r="AD20" s="8">
        <f t="shared" si="4"/>
        <v>7148623.6674599396</v>
      </c>
      <c r="AE20" s="8">
        <f t="shared" si="4"/>
        <v>16755763.54287261</v>
      </c>
      <c r="AF20" s="8">
        <f t="shared" si="4"/>
        <v>40520930.82565397</v>
      </c>
      <c r="AG20" s="8">
        <f t="shared" si="4"/>
        <v>101103922.54014696</v>
      </c>
      <c r="AH20" s="8">
        <f t="shared" si="4"/>
        <v>260273528.1858927</v>
      </c>
      <c r="AI20" s="8">
        <f t="shared" si="4"/>
        <v>691298150.77950919</v>
      </c>
      <c r="AJ20" s="8">
        <f t="shared" si="4"/>
        <v>1894410939.3710358</v>
      </c>
      <c r="AK20" s="8">
        <f t="shared" si="4"/>
        <v>5356195157.9188366</v>
      </c>
      <c r="AL20" s="8">
        <f t="shared" si="4"/>
        <v>15624711030.479479</v>
      </c>
      <c r="AM20" s="8">
        <f t="shared" si="4"/>
        <v>47026320294.503769</v>
      </c>
      <c r="AN20" s="8">
        <f t="shared" si="4"/>
        <v>146030443033.94733</v>
      </c>
    </row>
    <row r="21" spans="1:40">
      <c r="A21" s="11" t="s">
        <v>26</v>
      </c>
      <c r="D21" s="9">
        <f>IF(G7=0,0,28)</f>
        <v>28</v>
      </c>
      <c r="E21" s="9">
        <f>+G7</f>
        <v>30</v>
      </c>
      <c r="F21" s="9">
        <f t="shared" ref="F21:AN21" si="5">E21</f>
        <v>30</v>
      </c>
      <c r="G21" s="9">
        <f t="shared" si="5"/>
        <v>30</v>
      </c>
      <c r="H21" s="9">
        <f t="shared" si="5"/>
        <v>30</v>
      </c>
      <c r="I21" s="9">
        <f t="shared" si="5"/>
        <v>30</v>
      </c>
      <c r="J21" s="9">
        <f t="shared" si="5"/>
        <v>30</v>
      </c>
      <c r="K21" s="9">
        <f t="shared" si="5"/>
        <v>30</v>
      </c>
      <c r="L21" s="9">
        <f t="shared" si="5"/>
        <v>30</v>
      </c>
      <c r="M21" s="9">
        <f t="shared" si="5"/>
        <v>30</v>
      </c>
      <c r="N21" s="9">
        <f t="shared" si="5"/>
        <v>30</v>
      </c>
      <c r="O21" s="9">
        <f t="shared" si="5"/>
        <v>30</v>
      </c>
      <c r="P21" s="9">
        <f t="shared" si="5"/>
        <v>30</v>
      </c>
      <c r="Q21" s="9">
        <f t="shared" si="5"/>
        <v>30</v>
      </c>
      <c r="R21" s="9">
        <f t="shared" si="5"/>
        <v>30</v>
      </c>
      <c r="S21" s="9">
        <f t="shared" si="5"/>
        <v>30</v>
      </c>
      <c r="T21" s="9">
        <f t="shared" si="5"/>
        <v>30</v>
      </c>
      <c r="U21" s="9">
        <f t="shared" si="5"/>
        <v>30</v>
      </c>
      <c r="V21" s="9">
        <f t="shared" si="5"/>
        <v>30</v>
      </c>
      <c r="W21" s="9">
        <f t="shared" si="5"/>
        <v>30</v>
      </c>
      <c r="X21" s="9">
        <f t="shared" si="5"/>
        <v>30</v>
      </c>
      <c r="Y21" s="9">
        <f t="shared" si="5"/>
        <v>30</v>
      </c>
      <c r="Z21" s="9">
        <f t="shared" si="5"/>
        <v>30</v>
      </c>
      <c r="AA21" s="9">
        <f t="shared" si="5"/>
        <v>30</v>
      </c>
      <c r="AB21" s="9">
        <f t="shared" si="5"/>
        <v>30</v>
      </c>
      <c r="AC21" s="9">
        <f t="shared" si="5"/>
        <v>30</v>
      </c>
      <c r="AD21" s="9">
        <f t="shared" si="5"/>
        <v>30</v>
      </c>
      <c r="AE21" s="9">
        <f t="shared" si="5"/>
        <v>30</v>
      </c>
      <c r="AF21" s="9">
        <f t="shared" si="5"/>
        <v>30</v>
      </c>
      <c r="AG21" s="9">
        <f t="shared" si="5"/>
        <v>30</v>
      </c>
      <c r="AH21" s="9">
        <f t="shared" si="5"/>
        <v>30</v>
      </c>
      <c r="AI21" s="9">
        <f t="shared" si="5"/>
        <v>30</v>
      </c>
      <c r="AJ21" s="9">
        <f t="shared" si="5"/>
        <v>30</v>
      </c>
      <c r="AK21" s="9">
        <f t="shared" si="5"/>
        <v>30</v>
      </c>
      <c r="AL21" s="9">
        <f t="shared" si="5"/>
        <v>30</v>
      </c>
      <c r="AM21" s="9">
        <f t="shared" si="5"/>
        <v>30</v>
      </c>
      <c r="AN21" s="9">
        <f t="shared" si="5"/>
        <v>30</v>
      </c>
    </row>
    <row r="22" spans="1:40">
      <c r="A22" s="2" t="s">
        <v>27</v>
      </c>
      <c r="D22" s="8">
        <f t="shared" ref="D22:AN22" si="6">((((1+(D18/100))^(D21/30)))-1)*D20</f>
        <v>2.8158592101070745</v>
      </c>
      <c r="E22" s="8">
        <f t="shared" si="6"/>
        <v>6.3231999999999964</v>
      </c>
      <c r="F22" s="8">
        <f t="shared" si="6"/>
        <v>10.543124691971695</v>
      </c>
      <c r="G22" s="8">
        <f t="shared" si="6"/>
        <v>15.964866162993225</v>
      </c>
      <c r="H22" s="8">
        <f t="shared" si="6"/>
        <v>23.294527110604559</v>
      </c>
      <c r="I22" s="8">
        <f t="shared" si="6"/>
        <v>33.603680875790559</v>
      </c>
      <c r="J22" s="8">
        <f t="shared" si="6"/>
        <v>48.575744737854521</v>
      </c>
      <c r="K22" s="8">
        <f t="shared" si="6"/>
        <v>70.926832857801884</v>
      </c>
      <c r="L22" s="8">
        <f t="shared" si="6"/>
        <v>105.14160733935351</v>
      </c>
      <c r="M22" s="8">
        <f t="shared" si="6"/>
        <v>158.78708688819364</v>
      </c>
      <c r="N22" s="8">
        <f t="shared" si="6"/>
        <v>244.90634765963557</v>
      </c>
      <c r="O22" s="8">
        <f t="shared" si="6"/>
        <v>386.46914635191177</v>
      </c>
      <c r="P22" s="8">
        <f t="shared" si="6"/>
        <v>624.81930201759599</v>
      </c>
      <c r="Q22" s="8">
        <f t="shared" si="6"/>
        <v>1036.0487071234836</v>
      </c>
      <c r="R22" s="8">
        <f t="shared" si="6"/>
        <v>1763.4249044872097</v>
      </c>
      <c r="S22" s="8">
        <f t="shared" si="6"/>
        <v>3083.0352796722068</v>
      </c>
      <c r="T22" s="8">
        <f t="shared" si="6"/>
        <v>5539.6786155217969</v>
      </c>
      <c r="U22" s="8">
        <f t="shared" si="6"/>
        <v>10234.663793870168</v>
      </c>
      <c r="V22" s="8">
        <f t="shared" si="6"/>
        <v>19449.636946284481</v>
      </c>
      <c r="W22" s="8">
        <f t="shared" si="6"/>
        <v>38031.07298671324</v>
      </c>
      <c r="X22" s="8">
        <f t="shared" si="6"/>
        <v>76537.523467571576</v>
      </c>
      <c r="Y22" s="8">
        <f t="shared" si="6"/>
        <v>158570.27077667843</v>
      </c>
      <c r="Z22" s="8">
        <f t="shared" si="6"/>
        <v>338274.80879718321</v>
      </c>
      <c r="AA22" s="8">
        <f t="shared" si="6"/>
        <v>743182.76850950636</v>
      </c>
      <c r="AB22" s="8">
        <f t="shared" si="6"/>
        <v>1681774.2168196803</v>
      </c>
      <c r="AC22" s="8">
        <f t="shared" si="6"/>
        <v>3920539.0197510733</v>
      </c>
      <c r="AD22" s="8">
        <f t="shared" si="6"/>
        <v>9416359.2689038683</v>
      </c>
      <c r="AE22" s="8">
        <f t="shared" si="6"/>
        <v>23303797.215136316</v>
      </c>
      <c r="AF22" s="8">
        <f t="shared" si="6"/>
        <v>59431825.57316649</v>
      </c>
      <c r="AG22" s="8">
        <f t="shared" si="6"/>
        <v>156206139.28753182</v>
      </c>
      <c r="AH22" s="8">
        <f t="shared" si="6"/>
        <v>423153523.1867364</v>
      </c>
      <c r="AI22" s="8">
        <f t="shared" si="6"/>
        <v>1181543084.1095219</v>
      </c>
      <c r="AJ22" s="8">
        <f t="shared" si="6"/>
        <v>3400798745.8062778</v>
      </c>
      <c r="AK22" s="8">
        <f t="shared" si="6"/>
        <v>10090613395.046415</v>
      </c>
      <c r="AL22" s="8">
        <f t="shared" si="6"/>
        <v>30866169032.684978</v>
      </c>
      <c r="AM22" s="8">
        <f t="shared" si="6"/>
        <v>97341424622.495239</v>
      </c>
      <c r="AN22" s="8">
        <f t="shared" si="6"/>
        <v>316506025104.02356</v>
      </c>
    </row>
    <row r="23" spans="1:40">
      <c r="A23" s="2" t="s">
        <v>3</v>
      </c>
      <c r="B23" s="2" t="s">
        <v>3</v>
      </c>
      <c r="C23" s="2" t="s">
        <v>3</v>
      </c>
      <c r="D23" s="2" t="s">
        <v>3</v>
      </c>
      <c r="E23" s="2" t="s">
        <v>3</v>
      </c>
      <c r="F23" s="2" t="s">
        <v>3</v>
      </c>
      <c r="G23" s="2" t="s">
        <v>3</v>
      </c>
      <c r="H23" s="2" t="s">
        <v>3</v>
      </c>
      <c r="I23" s="2" t="s">
        <v>3</v>
      </c>
      <c r="J23" s="2" t="s">
        <v>3</v>
      </c>
      <c r="K23" s="2" t="s">
        <v>3</v>
      </c>
      <c r="L23" s="2" t="s">
        <v>3</v>
      </c>
      <c r="M23" s="2" t="s">
        <v>3</v>
      </c>
      <c r="N23" s="2" t="s">
        <v>3</v>
      </c>
      <c r="O23" s="2" t="s">
        <v>3</v>
      </c>
      <c r="P23" s="2" t="s">
        <v>3</v>
      </c>
      <c r="Q23" s="2" t="s">
        <v>3</v>
      </c>
      <c r="R23" s="2" t="s">
        <v>3</v>
      </c>
      <c r="S23" s="2" t="s">
        <v>3</v>
      </c>
      <c r="T23" s="2" t="s">
        <v>3</v>
      </c>
      <c r="U23" s="2" t="s">
        <v>3</v>
      </c>
    </row>
    <row r="24" spans="1:40">
      <c r="A24" s="2" t="s">
        <v>28</v>
      </c>
      <c r="D24" s="8">
        <f t="shared" ref="D24:AN24" si="7">D22+D20</f>
        <v>102.81585921010708</v>
      </c>
      <c r="E24" s="8">
        <f t="shared" si="7"/>
        <v>110.3232</v>
      </c>
      <c r="F24" s="8">
        <f t="shared" si="7"/>
        <v>122.1369282952986</v>
      </c>
      <c r="G24" s="8">
        <f t="shared" si="7"/>
        <v>139.50845798138837</v>
      </c>
      <c r="H24" s="8">
        <f t="shared" si="7"/>
        <v>164.40971830319177</v>
      </c>
      <c r="I24" s="8">
        <f t="shared" si="7"/>
        <v>199.90692275786688</v>
      </c>
      <c r="J24" s="8">
        <f t="shared" si="7"/>
        <v>250.78501601703096</v>
      </c>
      <c r="K24" s="8">
        <f t="shared" si="7"/>
        <v>324.60016561158113</v>
      </c>
      <c r="L24" s="8">
        <f t="shared" si="7"/>
        <v>433.48022633215078</v>
      </c>
      <c r="M24" s="9">
        <f t="shared" si="7"/>
        <v>597.25974942187395</v>
      </c>
      <c r="N24" s="9">
        <f t="shared" si="7"/>
        <v>849.04479883905049</v>
      </c>
      <c r="O24" s="9">
        <f t="shared" si="7"/>
        <v>1245.2924811724317</v>
      </c>
      <c r="P24" s="9">
        <f t="shared" si="7"/>
        <v>1884.4539443471876</v>
      </c>
      <c r="Q24" s="9">
        <f t="shared" si="7"/>
        <v>2942.2061007178932</v>
      </c>
      <c r="R24" s="9">
        <f t="shared" si="7"/>
        <v>4739.5166944645016</v>
      </c>
      <c r="S24" s="9">
        <f t="shared" si="7"/>
        <v>7877.1374737416372</v>
      </c>
      <c r="T24" s="9">
        <f t="shared" si="7"/>
        <v>13507.537889012146</v>
      </c>
      <c r="U24" s="9">
        <f t="shared" si="7"/>
        <v>23897.769381370512</v>
      </c>
      <c r="V24" s="9">
        <f t="shared" si="7"/>
        <v>43622.639387314644</v>
      </c>
      <c r="W24" s="9">
        <f t="shared" si="7"/>
        <v>82156.118783487997</v>
      </c>
      <c r="X24" s="9">
        <f t="shared" si="7"/>
        <v>159639.84269268607</v>
      </c>
      <c r="Y24" s="9">
        <f t="shared" si="7"/>
        <v>320048.70190189604</v>
      </c>
      <c r="Z24" s="9">
        <f t="shared" si="7"/>
        <v>662009.54440619284</v>
      </c>
      <c r="AA24" s="9">
        <f t="shared" si="7"/>
        <v>1412816.7446993974</v>
      </c>
      <c r="AB24" s="9">
        <f t="shared" si="7"/>
        <v>3110862.5167917274</v>
      </c>
      <c r="AC24" s="9">
        <f t="shared" si="7"/>
        <v>7067229.6590346247</v>
      </c>
      <c r="AD24" s="9">
        <f t="shared" si="7"/>
        <v>16564982.936363809</v>
      </c>
      <c r="AE24" s="9">
        <f t="shared" si="7"/>
        <v>40059560.758008927</v>
      </c>
      <c r="AF24" s="9">
        <f t="shared" si="7"/>
        <v>99952756.39882046</v>
      </c>
      <c r="AG24" s="9">
        <f t="shared" si="7"/>
        <v>257310061.8276788</v>
      </c>
      <c r="AH24" s="9">
        <f t="shared" si="7"/>
        <v>683427051.37262917</v>
      </c>
      <c r="AI24" s="9">
        <f t="shared" si="7"/>
        <v>1872841234.8890309</v>
      </c>
      <c r="AJ24" s="9">
        <f t="shared" si="7"/>
        <v>5295209685.1773138</v>
      </c>
      <c r="AK24" s="9">
        <f t="shared" si="7"/>
        <v>15446808552.965252</v>
      </c>
      <c r="AL24" s="9">
        <f t="shared" si="7"/>
        <v>46490880063.164459</v>
      </c>
      <c r="AM24" s="9">
        <f t="shared" si="7"/>
        <v>144367744916.99902</v>
      </c>
      <c r="AN24" s="9">
        <f t="shared" si="7"/>
        <v>462536468137.97089</v>
      </c>
    </row>
    <row r="25" spans="1:40">
      <c r="D25" s="11" t="s">
        <v>7</v>
      </c>
      <c r="E25" s="11" t="s">
        <v>7</v>
      </c>
      <c r="F25" s="11" t="s">
        <v>7</v>
      </c>
      <c r="G25" s="11" t="s">
        <v>7</v>
      </c>
      <c r="H25" s="11" t="s">
        <v>7</v>
      </c>
      <c r="I25" s="11" t="s">
        <v>7</v>
      </c>
      <c r="J25" s="11" t="s">
        <v>7</v>
      </c>
      <c r="K25" s="11" t="s">
        <v>7</v>
      </c>
      <c r="L25" s="11" t="s">
        <v>7</v>
      </c>
      <c r="M25" s="11" t="s">
        <v>7</v>
      </c>
      <c r="N25" s="11" t="s">
        <v>7</v>
      </c>
      <c r="O25" s="11" t="s">
        <v>7</v>
      </c>
      <c r="P25" s="11" t="s">
        <v>7</v>
      </c>
      <c r="Q25" s="11" t="s">
        <v>7</v>
      </c>
      <c r="R25" s="11" t="s">
        <v>7</v>
      </c>
      <c r="S25" s="11" t="s">
        <v>7</v>
      </c>
      <c r="T25" s="11" t="s">
        <v>7</v>
      </c>
      <c r="U25" s="11" t="s">
        <v>7</v>
      </c>
      <c r="V25" s="11" t="s">
        <v>7</v>
      </c>
      <c r="W25" s="11" t="s">
        <v>7</v>
      </c>
      <c r="X25" s="11" t="s">
        <v>7</v>
      </c>
      <c r="Y25" s="11" t="s">
        <v>7</v>
      </c>
      <c r="Z25" s="11" t="s">
        <v>7</v>
      </c>
      <c r="AA25" s="11" t="s">
        <v>7</v>
      </c>
      <c r="AB25" s="11" t="s">
        <v>7</v>
      </c>
      <c r="AC25" s="11" t="s">
        <v>7</v>
      </c>
      <c r="AD25" s="11" t="s">
        <v>7</v>
      </c>
      <c r="AE25" s="11" t="s">
        <v>7</v>
      </c>
      <c r="AF25" s="11" t="s">
        <v>7</v>
      </c>
      <c r="AG25" s="11" t="s">
        <v>7</v>
      </c>
      <c r="AH25" s="11" t="s">
        <v>7</v>
      </c>
      <c r="AI25" s="11" t="s">
        <v>7</v>
      </c>
      <c r="AJ25" s="11" t="s">
        <v>7</v>
      </c>
      <c r="AK25" s="11" t="s">
        <v>7</v>
      </c>
      <c r="AL25" s="11" t="s">
        <v>7</v>
      </c>
      <c r="AM25" s="11" t="s">
        <v>7</v>
      </c>
      <c r="AN25" s="11" t="s">
        <v>7</v>
      </c>
    </row>
    <row r="27" spans="1:40">
      <c r="A27" s="2" t="s">
        <v>32</v>
      </c>
      <c r="D27" s="8">
        <f>+D14</f>
        <v>1</v>
      </c>
      <c r="E27" s="8">
        <f t="shared" ref="E27:AN27" si="8">100*(E24)/(D24)-100</f>
        <v>7.3017342339681903</v>
      </c>
      <c r="F27" s="8">
        <f t="shared" si="8"/>
        <v>10.708290092472481</v>
      </c>
      <c r="G27" s="8">
        <f t="shared" si="8"/>
        <v>14.222995394226288</v>
      </c>
      <c r="H27" s="8">
        <f t="shared" si="8"/>
        <v>17.849283607683077</v>
      </c>
      <c r="I27" s="8">
        <f t="shared" si="8"/>
        <v>21.590697205145688</v>
      </c>
      <c r="J27" s="8">
        <f t="shared" si="8"/>
        <v>25.450891123359995</v>
      </c>
      <c r="K27" s="8">
        <f t="shared" si="8"/>
        <v>29.433636333973539</v>
      </c>
      <c r="L27" s="8">
        <f t="shared" si="8"/>
        <v>33.542823527347281</v>
      </c>
      <c r="M27" s="8">
        <f t="shared" si="8"/>
        <v>37.78246691331853</v>
      </c>
      <c r="N27" s="8">
        <f t="shared" si="8"/>
        <v>42.156708142628986</v>
      </c>
      <c r="O27" s="8">
        <f t="shared" si="8"/>
        <v>46.669820352847609</v>
      </c>
      <c r="P27" s="8">
        <f t="shared" si="8"/>
        <v>51.326212342741456</v>
      </c>
      <c r="Q27" s="8">
        <f t="shared" si="8"/>
        <v>56.130432879171877</v>
      </c>
      <c r="R27" s="8">
        <f t="shared" si="8"/>
        <v>61.087175140724071</v>
      </c>
      <c r="S27" s="8">
        <f t="shared" si="8"/>
        <v>66.201281302410138</v>
      </c>
      <c r="T27" s="8">
        <f t="shared" si="8"/>
        <v>71.477747265924904</v>
      </c>
      <c r="U27" s="8">
        <f t="shared" si="8"/>
        <v>76.921727540075324</v>
      </c>
      <c r="V27" s="8">
        <f t="shared" si="8"/>
        <v>82.538540276150798</v>
      </c>
      <c r="W27" s="8">
        <f t="shared" si="8"/>
        <v>88.333672463154045</v>
      </c>
      <c r="X27" s="8">
        <f t="shared" si="8"/>
        <v>94.312785287966904</v>
      </c>
      <c r="Y27" s="8">
        <f t="shared" si="8"/>
        <v>100.4817196656879</v>
      </c>
      <c r="Z27" s="8">
        <f t="shared" si="8"/>
        <v>106.84650194554374</v>
      </c>
      <c r="AA27" s="8">
        <f t="shared" si="8"/>
        <v>113.41334979794908</v>
      </c>
      <c r="AB27" s="8">
        <f t="shared" si="8"/>
        <v>120.18867828846552</v>
      </c>
      <c r="AC27" s="8">
        <f t="shared" si="8"/>
        <v>127.17910614459262</v>
      </c>
      <c r="AD27" s="8">
        <f t="shared" si="8"/>
        <v>134.39146222151447</v>
      </c>
      <c r="AE27" s="8">
        <f t="shared" si="8"/>
        <v>141.83279217311667</v>
      </c>
      <c r="AF27" s="8">
        <f t="shared" si="8"/>
        <v>149.51036533479052</v>
      </c>
      <c r="AG27" s="8">
        <f t="shared" si="8"/>
        <v>157.43168182474989</v>
      </c>
      <c r="AH27" s="8">
        <f t="shared" si="8"/>
        <v>165.60447987079573</v>
      </c>
      <c r="AI27" s="8">
        <f t="shared" si="8"/>
        <v>174.03674336968703</v>
      </c>
      <c r="AJ27" s="8">
        <f t="shared" si="8"/>
        <v>182.73670968650282</v>
      </c>
      <c r="AK27" s="8">
        <f t="shared" si="8"/>
        <v>191.71287770161274</v>
      </c>
      <c r="AL27" s="8">
        <f t="shared" si="8"/>
        <v>200.97401611312017</v>
      </c>
      <c r="AM27" s="8">
        <f t="shared" si="8"/>
        <v>210.52917200288522</v>
      </c>
      <c r="AN27" s="8">
        <f t="shared" si="8"/>
        <v>220.38767967449775</v>
      </c>
    </row>
    <row r="28" spans="1:40">
      <c r="A28" s="2" t="s">
        <v>33</v>
      </c>
      <c r="D28" s="8">
        <f>D16</f>
        <v>1</v>
      </c>
      <c r="E28" s="8">
        <f>E16</f>
        <v>4</v>
      </c>
      <c r="F28" s="8">
        <f t="shared" ref="F28:P28" si="9">F16</f>
        <v>7.3017342339681903</v>
      </c>
      <c r="G28" s="8">
        <f t="shared" si="9"/>
        <v>10.708290092472481</v>
      </c>
      <c r="H28" s="8">
        <f t="shared" si="9"/>
        <v>14.222995394226288</v>
      </c>
      <c r="I28" s="8">
        <f t="shared" si="9"/>
        <v>17.849283607683077</v>
      </c>
      <c r="J28" s="8">
        <f t="shared" si="9"/>
        <v>21.590697205145688</v>
      </c>
      <c r="K28" s="8">
        <f t="shared" si="9"/>
        <v>25.450891123359995</v>
      </c>
      <c r="L28" s="8">
        <f t="shared" si="9"/>
        <v>29.433636333973539</v>
      </c>
      <c r="M28" s="8">
        <f t="shared" si="9"/>
        <v>33.542823527347281</v>
      </c>
      <c r="N28" s="8">
        <f t="shared" si="9"/>
        <v>37.78246691331853</v>
      </c>
      <c r="O28" s="8">
        <f t="shared" si="9"/>
        <v>42.156708142628986</v>
      </c>
      <c r="P28" s="8">
        <f t="shared" si="9"/>
        <v>46.669820352847609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</row>
    <row r="29" spans="1:40">
      <c r="A29" s="10" t="s">
        <v>34</v>
      </c>
      <c r="E29" s="5">
        <f>E27-E28</f>
        <v>3.3017342339681903</v>
      </c>
      <c r="F29" s="5">
        <f>F27-F28</f>
        <v>3.4065558585042908</v>
      </c>
      <c r="G29" s="5">
        <f t="shared" ref="G29:N29" si="10">G27-G28</f>
        <v>3.514705301753807</v>
      </c>
      <c r="H29" s="5">
        <f t="shared" si="10"/>
        <v>3.6262882134567889</v>
      </c>
      <c r="I29" s="5">
        <f t="shared" si="10"/>
        <v>3.7414135974626106</v>
      </c>
      <c r="J29" s="5">
        <f t="shared" si="10"/>
        <v>3.860193918214307</v>
      </c>
      <c r="K29" s="5">
        <f t="shared" si="10"/>
        <v>3.9827452106135439</v>
      </c>
      <c r="L29" s="5">
        <f t="shared" si="10"/>
        <v>4.1091871933737423</v>
      </c>
      <c r="M29" s="5">
        <f t="shared" si="10"/>
        <v>4.2396433859712488</v>
      </c>
      <c r="N29" s="5">
        <f t="shared" si="10"/>
        <v>4.3742412293104564</v>
      </c>
      <c r="O29" s="5">
        <f t="shared" ref="O29:AN29" si="11">+O27-N27</f>
        <v>4.5131122102186225</v>
      </c>
      <c r="P29" s="5">
        <f t="shared" si="11"/>
        <v>4.6563919898938479</v>
      </c>
      <c r="Q29" s="5">
        <f t="shared" si="11"/>
        <v>4.8042205364304209</v>
      </c>
      <c r="R29" s="5">
        <f t="shared" si="11"/>
        <v>4.9567422615521934</v>
      </c>
      <c r="S29" s="5">
        <f t="shared" si="11"/>
        <v>5.1141061616860668</v>
      </c>
      <c r="T29" s="5">
        <f t="shared" si="11"/>
        <v>5.2764659635147666</v>
      </c>
      <c r="U29" s="5">
        <f t="shared" si="11"/>
        <v>5.4439802741504195</v>
      </c>
      <c r="V29" s="5">
        <f t="shared" si="11"/>
        <v>5.6168127360754738</v>
      </c>
      <c r="W29" s="5">
        <f t="shared" si="11"/>
        <v>5.7951321870032473</v>
      </c>
      <c r="X29" s="5">
        <f t="shared" si="11"/>
        <v>5.9791128248128587</v>
      </c>
      <c r="Y29" s="5">
        <f t="shared" si="11"/>
        <v>6.1689343777210013</v>
      </c>
      <c r="Z29" s="5">
        <f t="shared" si="11"/>
        <v>6.3647822798558309</v>
      </c>
      <c r="AA29" s="5">
        <f t="shared" si="11"/>
        <v>6.5668478524053455</v>
      </c>
      <c r="AB29" s="5">
        <f t="shared" si="11"/>
        <v>6.7753284905164435</v>
      </c>
      <c r="AC29" s="5">
        <f t="shared" si="11"/>
        <v>6.9904278561270985</v>
      </c>
      <c r="AD29" s="5">
        <f t="shared" si="11"/>
        <v>7.21235607692185</v>
      </c>
      <c r="AE29" s="5">
        <f t="shared" si="11"/>
        <v>7.4413299516021993</v>
      </c>
      <c r="AF29" s="5">
        <f t="shared" si="11"/>
        <v>7.6775731616738483</v>
      </c>
      <c r="AG29" s="5">
        <f t="shared" si="11"/>
        <v>7.9213164899593664</v>
      </c>
      <c r="AH29" s="5">
        <f t="shared" ref="AH29" si="12">+AH27-AG27</f>
        <v>8.1727980460458411</v>
      </c>
      <c r="AI29" s="5">
        <f t="shared" ref="AI29" si="13">+AI27-AH27</f>
        <v>8.4322634988913023</v>
      </c>
      <c r="AJ29" s="5">
        <f t="shared" ref="AJ29" si="14">+AJ27-AI27</f>
        <v>8.6999663168157895</v>
      </c>
      <c r="AK29" s="5">
        <f t="shared" ref="AK29" si="15">+AK27-AJ27</f>
        <v>8.9761680151099199</v>
      </c>
      <c r="AL29" s="5">
        <f t="shared" ref="AL29" si="16">+AL27-AK27</f>
        <v>9.2611384115074316</v>
      </c>
      <c r="AM29" s="5">
        <f t="shared" ref="AM29" si="17">+AM27-AL27</f>
        <v>9.5551558897650466</v>
      </c>
      <c r="AN29" s="5">
        <f t="shared" ref="AN29" si="18">+AN27-AM27</f>
        <v>9.8585076716125286</v>
      </c>
    </row>
    <row r="31" spans="1:40">
      <c r="A31" s="1" t="s">
        <v>29</v>
      </c>
      <c r="G31" s="5">
        <f>SUM(F29:L29)</f>
        <v>26.24108929337909</v>
      </c>
    </row>
    <row r="36" spans="4:4">
      <c r="D36" s="1" t="s">
        <v>30</v>
      </c>
    </row>
    <row r="37" spans="4:4">
      <c r="D37" s="1" t="s">
        <v>42</v>
      </c>
    </row>
    <row r="38" spans="4:4">
      <c r="D38" s="1" t="s">
        <v>31</v>
      </c>
    </row>
    <row r="39" spans="4:4">
      <c r="D39" s="3">
        <v>0</v>
      </c>
    </row>
  </sheetData>
  <printOptions gridLinesSet="0"/>
  <pageMargins left="0.75" right="0.75" top="1" bottom="1" header="0.3" footer="0.3"/>
  <headerFooter>
    <oddHeader>&amp;F</oddHeader>
    <oddFooter>Page &amp;P</oddFooter>
  </headerFooter>
  <ignoredErrors>
    <ignoredError sqref="D16:K16 E15 L16:R16 G31 E29:P29 Q29:X29 S16:X16 AG16:AN16 AF29:AG29 AH29:AL29 AA16:AF16 AM29:AN29 Y29:AC29 AD29:AE29 Y16:Z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Superestimacao da Inflacao</vt:lpstr>
      <vt:lpstr>'Superestimacao da Inflacao'!Area_de_impressao</vt:lpstr>
      <vt:lpstr>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Kanitz</dc:creator>
  <cp:lastModifiedBy>kanitz</cp:lastModifiedBy>
  <dcterms:created xsi:type="dcterms:W3CDTF">2019-04-02T14:49:34Z</dcterms:created>
  <dcterms:modified xsi:type="dcterms:W3CDTF">2019-04-02T16:22:38Z</dcterms:modified>
</cp:coreProperties>
</file>